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D36" i="14" l="1"/>
  <c r="C36" i="14"/>
  <c r="E60" i="14" l="1"/>
  <c r="E40" i="14"/>
  <c r="E41" i="14"/>
  <c r="E42" i="14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2" i="14"/>
  <c r="C51" i="14" s="1"/>
  <c r="C53" i="14"/>
  <c r="D23" i="14"/>
  <c r="C23" i="14"/>
  <c r="E23" i="14" l="1"/>
  <c r="E22" i="14" s="1"/>
  <c r="E33" i="14"/>
  <c r="D33" i="14"/>
  <c r="C33" i="14"/>
  <c r="E38" i="14"/>
  <c r="D38" i="14"/>
  <c r="C38" i="14"/>
  <c r="E36" i="14"/>
  <c r="C35" i="14"/>
  <c r="E30" i="14"/>
  <c r="D30" i="14"/>
  <c r="D29" i="14" s="1"/>
  <c r="C30" i="14"/>
  <c r="C29" i="14" s="1"/>
  <c r="D49" i="14"/>
  <c r="C49" i="14"/>
  <c r="C47" i="14" s="1"/>
  <c r="E59" i="14"/>
  <c r="E58" i="14" s="1"/>
  <c r="E57" i="14" s="1"/>
  <c r="E56" i="14" s="1"/>
  <c r="D59" i="14"/>
  <c r="D58" i="14" s="1"/>
  <c r="D57" i="14" s="1"/>
  <c r="D56" i="14" s="1"/>
  <c r="C59" i="14"/>
  <c r="C58" i="14" s="1"/>
  <c r="C57" i="14" s="1"/>
  <c r="C56" i="14" s="1"/>
  <c r="E29" i="14" l="1"/>
  <c r="D48" i="14"/>
  <c r="D35" i="14"/>
  <c r="D32" i="14" s="1"/>
  <c r="C32" i="14"/>
  <c r="D42" i="14"/>
  <c r="D41" i="14" s="1"/>
  <c r="D40" i="14" s="1"/>
  <c r="C42" i="14"/>
  <c r="C41" i="14" s="1"/>
  <c r="C40" i="14" s="1"/>
  <c r="E35" i="14" l="1"/>
  <c r="E32" i="14"/>
  <c r="D47" i="14"/>
  <c r="D46" i="14"/>
  <c r="C46" i="14" l="1"/>
  <c r="E46" i="14" s="1"/>
  <c r="C22" i="14" l="1"/>
  <c r="C21" i="14" s="1"/>
  <c r="C61" i="14" s="1"/>
  <c r="D22" i="14" l="1"/>
  <c r="D21" i="14" s="1"/>
  <c r="D61" i="14" l="1"/>
  <c r="E61" i="14" s="1"/>
  <c r="E21" i="14"/>
</calcChain>
</file>

<file path=xl/sharedStrings.xml><?xml version="1.0" encoding="utf-8"?>
<sst xmlns="http://schemas.openxmlformats.org/spreadsheetml/2006/main" count="102" uniqueCount="94">
  <si>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</si>
  <si>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</si>
  <si>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</si>
  <si>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</si>
  <si>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</si>
  <si>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</si>
  <si>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</si>
  <si>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</si>
  <si>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</si>
  <si>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</si>
  <si>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</si>
  <si>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</si>
  <si>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</si>
  <si>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</si>
  <si>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</si>
  <si>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</si>
  <si>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</si>
  <si>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</si>
  <si>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</si>
  <si>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</si>
  <si>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</si>
  <si>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</si>
  <si>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</si>
  <si>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</si>
  <si>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</si>
  <si>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</si>
  <si>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</si>
  <si>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</si>
  <si>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</si>
  <si>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</si>
  <si>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</si>
  <si>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</si>
  <si>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</si>
  <si>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</si>
  <si>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</si>
  <si>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</si>
  <si>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</si>
  <si>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</si>
  <si>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</si>
  <si>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</si>
  <si>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</si>
  <si>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</si>
  <si>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</si>
  <si>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</si>
  <si>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</si>
  <si>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</si>
  <si>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</si>
  <si>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</si>
  <si>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</si>
  <si>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</si>
  <si>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</si>
  <si>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</si>
  <si>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</si>
  <si>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</si>
  <si>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</si>
  <si>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</si>
  <si>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</si>
  <si>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</si>
  <si>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</si>
  <si>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</si>
  <si>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</si>
  <si>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</si>
  <si>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</si>
  <si>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</si>
  <si>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</si>
  <si>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</si>
  <si>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</si>
  <si>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</si>
  <si>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</si>
  <si>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</si>
  <si>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</si>
  <si>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</si>
  <si>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</si>
  <si>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</si>
  <si>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</si>
  <si>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</si>
  <si>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</si>
  <si>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</si>
  <si>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</si>
  <si>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</si>
  <si>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Прогноз на 2023 год</t>
  </si>
  <si>
    <t>ЗАДОЛЖЕННОСТЬ И ПЕРЕРАСЧЕТЫ ПО ОТМЕННЫМ НАЛОГАМ, СБОРАМ И ИНЫМ ОБЯЗАТЕЛЬНЫМ ПЛАТЕЖАМ</t>
  </si>
  <si>
    <t>Налоги на имущество</t>
  </si>
  <si>
    <t>Земельный налог ( по обязательствам, возникшим до 1 января 2006 года)</t>
  </si>
  <si>
    <t>Земельный налог ( по обязательствам, возникшим до 1 января 2006 года), мобилизуемый на территориях сельских поселений</t>
  </si>
  <si>
    <t>1 09 04000 00 0000 110</t>
  </si>
  <si>
    <t>1 09 00000 00 0000 000</t>
  </si>
  <si>
    <t>1 09 04050 00 0000 110</t>
  </si>
  <si>
    <t>1 09 04053 10 0000 110</t>
  </si>
  <si>
    <t>0,13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</si>
  <si>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</si>
  <si>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Кассовое исполнение за 9 месяцев 2023 года</t>
  </si>
  <si>
    <t xml:space="preserve">за  9 месяцев 2023года </t>
  </si>
  <si>
    <t xml:space="preserve"> от 18.10.2023г. №36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</si>
</sst>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9" zoomScale="90" zoomScaleNormal="100" zoomScaleSheetLayoutView="90" workbookViewId="0">
      <selection activeCell="D13" sqref="D13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76</v>
      </c>
      <c r="D11" s="65"/>
      <c r="E11" s="65"/>
      <c r="F11" s="42"/>
    </row>
    <row r="12" spans="1:6" ht="18.75" customHeight="1" x14ac:dyDescent="0.3">
      <c r="A12" s="3"/>
      <c r="B12" s="11"/>
      <c r="C12" s="51" t="s">
        <v>93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1" t="s">
        <v>69</v>
      </c>
      <c r="B15" s="61"/>
      <c r="C15" s="61"/>
      <c r="D15" s="61"/>
      <c r="E15" s="61"/>
    </row>
    <row r="16" spans="1:6" ht="17.25" customHeight="1" x14ac:dyDescent="0.3">
      <c r="A16" s="61" t="s">
        <v>92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23</v>
      </c>
    </row>
    <row r="18" spans="1:6" ht="7.5" customHeight="1" x14ac:dyDescent="0.3">
      <c r="A18" s="62" t="s">
        <v>8</v>
      </c>
      <c r="B18" s="60" t="s">
        <v>9</v>
      </c>
      <c r="C18" s="59" t="s">
        <v>80</v>
      </c>
      <c r="D18" s="60" t="s">
        <v>91</v>
      </c>
      <c r="E18" s="60" t="s">
        <v>75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24</v>
      </c>
      <c r="B21" s="19" t="s">
        <v>0</v>
      </c>
      <c r="C21" s="17">
        <f>C22+C29+C32+C47</f>
        <v>2288100</v>
      </c>
      <c r="D21" s="17">
        <f>D22+D29+D32+D47+D51</f>
        <v>1051377.2499999998</v>
      </c>
      <c r="E21" s="17">
        <f>D21/C21*100</f>
        <v>45.949794589397307</v>
      </c>
      <c r="F21" s="13"/>
    </row>
    <row r="22" spans="1:6" s="15" customFormat="1" ht="21.75" customHeight="1" x14ac:dyDescent="0.3">
      <c r="A22" s="34" t="s">
        <v>25</v>
      </c>
      <c r="B22" s="20" t="s">
        <v>1</v>
      </c>
      <c r="C22" s="16">
        <f>SUM(C23)</f>
        <v>186900</v>
      </c>
      <c r="D22" s="16">
        <f>SUM(D23)</f>
        <v>62777.21</v>
      </c>
      <c r="E22" s="16">
        <f>E23</f>
        <v>33.588662386302836</v>
      </c>
      <c r="F22" s="2"/>
    </row>
    <row r="23" spans="1:6" ht="20.25" customHeight="1" x14ac:dyDescent="0.3">
      <c r="A23" s="34" t="s">
        <v>26</v>
      </c>
      <c r="B23" s="20" t="s">
        <v>2</v>
      </c>
      <c r="C23" s="16">
        <f>C24+C27+C28</f>
        <v>186900</v>
      </c>
      <c r="D23" s="16">
        <f>D24+D27+D28</f>
        <v>62777.21</v>
      </c>
      <c r="E23" s="16">
        <f>D23/C23*100</f>
        <v>33.588662386302836</v>
      </c>
    </row>
    <row r="24" spans="1:6" ht="117" customHeight="1" x14ac:dyDescent="0.3">
      <c r="A24" s="34" t="s">
        <v>27</v>
      </c>
      <c r="B24" s="20" t="s">
        <v>90</v>
      </c>
      <c r="C24" s="18">
        <v>183900</v>
      </c>
      <c r="D24" s="16">
        <v>61477.21</v>
      </c>
      <c r="E24" s="38">
        <f>D24/C24*100</f>
        <v>33.429695486677538</v>
      </c>
    </row>
    <row r="25" spans="1:6" ht="135" hidden="1" customHeight="1" x14ac:dyDescent="0.3">
      <c r="A25" s="34" t="s">
        <v>28</v>
      </c>
      <c r="B25" s="20" t="s">
        <v>21</v>
      </c>
      <c r="C25" s="18"/>
      <c r="D25" s="16"/>
      <c r="E25" s="38"/>
    </row>
    <row r="26" spans="1:6" ht="51" hidden="1" customHeight="1" x14ac:dyDescent="0.3">
      <c r="A26" s="34" t="s">
        <v>29</v>
      </c>
      <c r="B26" s="20" t="s">
        <v>22</v>
      </c>
      <c r="C26" s="18"/>
      <c r="D26" s="16"/>
      <c r="E26" s="38"/>
    </row>
    <row r="27" spans="1:6" ht="139.5" customHeight="1" x14ac:dyDescent="0.3">
      <c r="A27" s="34" t="s">
        <v>71</v>
      </c>
      <c r="B27" s="50" t="s">
        <v>72</v>
      </c>
      <c r="C27" s="18">
        <v>2500</v>
      </c>
      <c r="D27" s="18">
        <v>0</v>
      </c>
      <c r="E27" s="43">
        <f>D27/C27*100</f>
        <v>0</v>
      </c>
    </row>
    <row r="28" spans="1:6" ht="63.75" customHeight="1" x14ac:dyDescent="0.3">
      <c r="A28" s="34" t="s">
        <v>29</v>
      </c>
      <c r="B28" s="50" t="s">
        <v>73</v>
      </c>
      <c r="C28" s="18">
        <v>500</v>
      </c>
      <c r="D28" s="18">
        <v>1300</v>
      </c>
      <c r="E28" s="43">
        <f>D28/C28*100</f>
        <v>260</v>
      </c>
    </row>
    <row r="29" spans="1:6" ht="22.5" customHeight="1" x14ac:dyDescent="0.3">
      <c r="A29" s="34" t="s">
        <v>30</v>
      </c>
      <c r="B29" s="20" t="s">
        <v>3</v>
      </c>
      <c r="C29" s="18">
        <f t="shared" ref="C29:E30" si="0">C30</f>
        <v>8200</v>
      </c>
      <c r="D29" s="18">
        <f t="shared" si="0"/>
        <v>5748.87</v>
      </c>
      <c r="E29" s="18">
        <f>D29/C29*100</f>
        <v>70.108170731707318</v>
      </c>
    </row>
    <row r="30" spans="1:6" ht="21.75" customHeight="1" x14ac:dyDescent="0.3">
      <c r="A30" s="34" t="s">
        <v>31</v>
      </c>
      <c r="B30" s="20" t="s">
        <v>4</v>
      </c>
      <c r="C30" s="18">
        <f t="shared" si="0"/>
        <v>8200</v>
      </c>
      <c r="D30" s="18">
        <f t="shared" si="0"/>
        <v>5748.87</v>
      </c>
      <c r="E30" s="18">
        <f t="shared" si="0"/>
        <v>70.108170731707318</v>
      </c>
    </row>
    <row r="31" spans="1:6" ht="20.25" customHeight="1" x14ac:dyDescent="0.3">
      <c r="A31" s="34" t="s">
        <v>32</v>
      </c>
      <c r="B31" s="20" t="s">
        <v>4</v>
      </c>
      <c r="C31" s="18">
        <v>8200</v>
      </c>
      <c r="D31" s="16">
        <v>5748.87</v>
      </c>
      <c r="E31" s="38">
        <f>D31/C31*100</f>
        <v>70.108170731707318</v>
      </c>
    </row>
    <row r="32" spans="1:6" ht="20.25" customHeight="1" x14ac:dyDescent="0.3">
      <c r="A32" s="34" t="s">
        <v>37</v>
      </c>
      <c r="B32" s="20" t="s">
        <v>36</v>
      </c>
      <c r="C32" s="18">
        <f>C33+C35</f>
        <v>2093000</v>
      </c>
      <c r="D32" s="18">
        <f>D33+D35</f>
        <v>982851.03999999992</v>
      </c>
      <c r="E32" s="18">
        <f>D32/C32*100</f>
        <v>46.95896034400382</v>
      </c>
    </row>
    <row r="33" spans="1:5" ht="20.25" customHeight="1" x14ac:dyDescent="0.3">
      <c r="A33" s="34" t="s">
        <v>38</v>
      </c>
      <c r="B33" s="20" t="s">
        <v>48</v>
      </c>
      <c r="C33" s="18">
        <f>C34</f>
        <v>32000</v>
      </c>
      <c r="D33" s="18">
        <f>D34</f>
        <v>9612.34</v>
      </c>
      <c r="E33" s="18">
        <f>E34</f>
        <v>30.038562499999998</v>
      </c>
    </row>
    <row r="34" spans="1:5" ht="57" customHeight="1" x14ac:dyDescent="0.3">
      <c r="A34" s="34" t="s">
        <v>39</v>
      </c>
      <c r="B34" s="20" t="s">
        <v>49</v>
      </c>
      <c r="C34" s="18">
        <v>32000</v>
      </c>
      <c r="D34" s="18">
        <v>9612.34</v>
      </c>
      <c r="E34" s="43">
        <f>D34/C34*100</f>
        <v>30.038562499999998</v>
      </c>
    </row>
    <row r="35" spans="1:5" ht="20.25" customHeight="1" x14ac:dyDescent="0.3">
      <c r="A35" s="34" t="s">
        <v>40</v>
      </c>
      <c r="B35" s="20" t="s">
        <v>41</v>
      </c>
      <c r="C35" s="18">
        <f>C36+C38</f>
        <v>2061000</v>
      </c>
      <c r="D35" s="18">
        <f>D36+D38</f>
        <v>973238.7</v>
      </c>
      <c r="E35" s="18">
        <f>D35/C35*100</f>
        <v>47.221673944687041</v>
      </c>
    </row>
    <row r="36" spans="1:5" ht="20.25" customHeight="1" x14ac:dyDescent="0.3">
      <c r="A36" s="34" t="s">
        <v>42</v>
      </c>
      <c r="B36" s="20" t="s">
        <v>46</v>
      </c>
      <c r="C36" s="18">
        <f>C37</f>
        <v>1499000</v>
      </c>
      <c r="D36" s="18">
        <f>D37</f>
        <v>894013.7</v>
      </c>
      <c r="E36" s="18">
        <f>E37</f>
        <v>59.640673782521681</v>
      </c>
    </row>
    <row r="37" spans="1:5" ht="38.25" customHeight="1" x14ac:dyDescent="0.3">
      <c r="A37" s="34" t="s">
        <v>43</v>
      </c>
      <c r="B37" s="20" t="s">
        <v>50</v>
      </c>
      <c r="C37" s="18">
        <v>1499000</v>
      </c>
      <c r="D37" s="18">
        <v>894013.7</v>
      </c>
      <c r="E37" s="43">
        <f>D37/C37*100</f>
        <v>59.640673782521681</v>
      </c>
    </row>
    <row r="38" spans="1:5" ht="20.25" customHeight="1" x14ac:dyDescent="0.3">
      <c r="A38" s="34" t="s">
        <v>44</v>
      </c>
      <c r="B38" s="20" t="s">
        <v>47</v>
      </c>
      <c r="C38" s="18">
        <f>C39</f>
        <v>562000</v>
      </c>
      <c r="D38" s="18">
        <f>D39</f>
        <v>79225</v>
      </c>
      <c r="E38" s="18">
        <f>E39</f>
        <v>14.096975088967973</v>
      </c>
    </row>
    <row r="39" spans="1:5" ht="33" x14ac:dyDescent="0.3">
      <c r="A39" s="34" t="s">
        <v>45</v>
      </c>
      <c r="B39" s="20" t="s">
        <v>51</v>
      </c>
      <c r="C39" s="18">
        <v>562000</v>
      </c>
      <c r="D39" s="18">
        <v>79225</v>
      </c>
      <c r="E39" s="43">
        <f>D39/C39*100</f>
        <v>14.096975088967973</v>
      </c>
    </row>
    <row r="40" spans="1:5" ht="49.5" hidden="1" x14ac:dyDescent="0.3">
      <c r="A40" s="34" t="s">
        <v>52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6" si="2">D40/C40*100</f>
        <v>#DIV/0!</v>
      </c>
    </row>
    <row r="41" spans="1:5" ht="103.5" hidden="1" customHeight="1" x14ac:dyDescent="0.3">
      <c r="A41" s="34" t="s">
        <v>33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53</v>
      </c>
      <c r="B42" s="20" t="s">
        <v>54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55</v>
      </c>
      <c r="B43" s="20" t="s">
        <v>56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53</v>
      </c>
      <c r="B44" s="46" t="s">
        <v>60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55</v>
      </c>
      <c r="B45" s="46" t="s">
        <v>60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58</v>
      </c>
      <c r="B46" s="19" t="s">
        <v>6</v>
      </c>
      <c r="C46" s="17">
        <f>C57</f>
        <v>114949</v>
      </c>
      <c r="D46" s="17">
        <f t="shared" ref="D46" si="5">D57</f>
        <v>86211.75</v>
      </c>
      <c r="E46" s="43">
        <f t="shared" si="2"/>
        <v>75</v>
      </c>
    </row>
    <row r="47" spans="1:5" ht="49.5" x14ac:dyDescent="0.3">
      <c r="A47" s="34" t="s">
        <v>86</v>
      </c>
      <c r="B47" s="20" t="s">
        <v>81</v>
      </c>
      <c r="C47" s="18">
        <f t="shared" ref="C47:D49" si="6">C48</f>
        <v>0</v>
      </c>
      <c r="D47" s="18" t="str">
        <f t="shared" si="6"/>
        <v>0,13</v>
      </c>
      <c r="E47" s="43">
        <v>0</v>
      </c>
    </row>
    <row r="48" spans="1:5" x14ac:dyDescent="0.3">
      <c r="A48" s="34" t="s">
        <v>85</v>
      </c>
      <c r="B48" s="50" t="s">
        <v>82</v>
      </c>
      <c r="C48" s="18">
        <v>0</v>
      </c>
      <c r="D48" s="18" t="str">
        <f t="shared" si="6"/>
        <v>0,13</v>
      </c>
      <c r="E48" s="43">
        <v>0</v>
      </c>
    </row>
    <row r="49" spans="1:6" ht="33" x14ac:dyDescent="0.3">
      <c r="A49" s="34" t="s">
        <v>87</v>
      </c>
      <c r="B49" s="50" t="s">
        <v>83</v>
      </c>
      <c r="C49" s="18">
        <f t="shared" si="6"/>
        <v>0</v>
      </c>
      <c r="D49" s="18" t="str">
        <f t="shared" si="6"/>
        <v>0,13</v>
      </c>
      <c r="E49" s="43">
        <v>0</v>
      </c>
    </row>
    <row r="50" spans="1:6" ht="51.75" customHeight="1" x14ac:dyDescent="0.3">
      <c r="A50" s="34" t="s">
        <v>88</v>
      </c>
      <c r="B50" s="50" t="s">
        <v>84</v>
      </c>
      <c r="C50" s="18">
        <v>0</v>
      </c>
      <c r="D50" s="52" t="s">
        <v>89</v>
      </c>
      <c r="E50" s="43">
        <v>0</v>
      </c>
    </row>
    <row r="51" spans="1:6" ht="33.75" hidden="1" thickBot="1" x14ac:dyDescent="0.35">
      <c r="A51" s="47" t="s">
        <v>66</v>
      </c>
      <c r="B51" s="20" t="s">
        <v>62</v>
      </c>
      <c r="C51" s="53" t="str">
        <f t="shared" ref="C51:E53" si="7">C52</f>
        <v>200000,00</v>
      </c>
      <c r="D51" s="53" t="str">
        <f t="shared" si="7"/>
        <v>0</v>
      </c>
      <c r="E51" s="53" t="str">
        <f t="shared" si="7"/>
        <v>0</v>
      </c>
    </row>
    <row r="52" spans="1:6" ht="43.5" hidden="1" customHeight="1" thickBot="1" x14ac:dyDescent="0.35">
      <c r="A52" s="47" t="s">
        <v>67</v>
      </c>
      <c r="B52" s="48" t="s">
        <v>63</v>
      </c>
      <c r="C52" s="53" t="str">
        <f t="shared" si="7"/>
        <v>200000,00</v>
      </c>
      <c r="D52" s="53" t="str">
        <f t="shared" si="7"/>
        <v>0</v>
      </c>
      <c r="E52" s="53" t="str">
        <f t="shared" si="7"/>
        <v>0</v>
      </c>
    </row>
    <row r="53" spans="1:6" ht="70.5" hidden="1" customHeight="1" thickBot="1" x14ac:dyDescent="0.35">
      <c r="A53" s="47" t="s">
        <v>61</v>
      </c>
      <c r="B53" s="48" t="s">
        <v>64</v>
      </c>
      <c r="C53" s="53" t="str">
        <f t="shared" si="7"/>
        <v>200000,00</v>
      </c>
      <c r="D53" s="53" t="str">
        <f t="shared" si="7"/>
        <v>0</v>
      </c>
      <c r="E53" s="53" t="str">
        <f t="shared" si="7"/>
        <v>0</v>
      </c>
    </row>
    <row r="54" spans="1:6" ht="69" hidden="1" customHeight="1" x14ac:dyDescent="0.3">
      <c r="A54" s="47" t="s">
        <v>68</v>
      </c>
      <c r="B54" s="49" t="s">
        <v>65</v>
      </c>
      <c r="C54" s="53" t="s">
        <v>74</v>
      </c>
      <c r="D54" s="52" t="s">
        <v>70</v>
      </c>
      <c r="E54" s="52" t="s">
        <v>70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58</v>
      </c>
      <c r="B56" s="19" t="s">
        <v>77</v>
      </c>
      <c r="C56" s="17">
        <f>C57</f>
        <v>114949</v>
      </c>
      <c r="D56" s="17">
        <f>D57</f>
        <v>86211.75</v>
      </c>
      <c r="E56" s="17">
        <f>E57</f>
        <v>75</v>
      </c>
    </row>
    <row r="57" spans="1:6" s="27" customFormat="1" ht="51" customHeight="1" x14ac:dyDescent="0.3">
      <c r="A57" s="34" t="s">
        <v>59</v>
      </c>
      <c r="B57" s="50" t="s">
        <v>7</v>
      </c>
      <c r="C57" s="18">
        <f t="shared" ref="C57:E59" si="8">C58</f>
        <v>114949</v>
      </c>
      <c r="D57" s="18">
        <f t="shared" si="8"/>
        <v>86211.75</v>
      </c>
      <c r="E57" s="18">
        <f t="shared" si="8"/>
        <v>75</v>
      </c>
      <c r="F57" s="26"/>
    </row>
    <row r="58" spans="1:6" s="27" customFormat="1" ht="33" x14ac:dyDescent="0.3">
      <c r="A58" s="36" t="s">
        <v>35</v>
      </c>
      <c r="B58" s="24" t="s">
        <v>20</v>
      </c>
      <c r="C58" s="25">
        <f t="shared" si="8"/>
        <v>114949</v>
      </c>
      <c r="D58" s="25">
        <f t="shared" si="8"/>
        <v>86211.75</v>
      </c>
      <c r="E58" s="25">
        <f t="shared" si="8"/>
        <v>75</v>
      </c>
      <c r="F58" s="26"/>
    </row>
    <row r="59" spans="1:6" s="27" customFormat="1" ht="49.5" x14ac:dyDescent="0.3">
      <c r="A59" s="35" t="s">
        <v>34</v>
      </c>
      <c r="B59" s="24" t="s">
        <v>78</v>
      </c>
      <c r="C59" s="25">
        <f t="shared" si="8"/>
        <v>114949</v>
      </c>
      <c r="D59" s="25">
        <f t="shared" si="8"/>
        <v>86211.75</v>
      </c>
      <c r="E59" s="25">
        <f t="shared" si="8"/>
        <v>75</v>
      </c>
      <c r="F59" s="26"/>
    </row>
    <row r="60" spans="1:6" s="27" customFormat="1" ht="66" x14ac:dyDescent="0.3">
      <c r="A60" s="36" t="s">
        <v>57</v>
      </c>
      <c r="B60" s="24" t="s">
        <v>79</v>
      </c>
      <c r="C60" s="25">
        <v>114949</v>
      </c>
      <c r="D60" s="25">
        <v>86211.75</v>
      </c>
      <c r="E60" s="39">
        <f>D60/C60*100</f>
        <v>75</v>
      </c>
      <c r="F60" s="26"/>
    </row>
    <row r="61" spans="1:6" x14ac:dyDescent="0.3">
      <c r="A61" s="28"/>
      <c r="B61" s="29" t="s">
        <v>10</v>
      </c>
      <c r="C61" s="41">
        <f>C21+C56</f>
        <v>2403049</v>
      </c>
      <c r="D61" s="40">
        <f>D21+D57</f>
        <v>1137588.9999999998</v>
      </c>
      <c r="E61" s="40">
        <f>D61/C61*100</f>
        <v>47.339400902769761</v>
      </c>
    </row>
    <row r="62" spans="1:6" x14ac:dyDescent="0.3">
      <c r="A62" s="30"/>
      <c r="B62" s="31"/>
      <c r="C62" s="32"/>
      <c r="D62" s="32"/>
      <c r="E62" s="26"/>
    </row>
    <row r="66" spans="1:2" x14ac:dyDescent="0.3">
      <c r="A66" s="55"/>
      <c r="B66" s="55"/>
    </row>
  </sheetData>
  <mergeCells count="13">
    <mergeCell ref="A66:B66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59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2023-10-16T09:31:22Z</cp:lastPrinted>
  <dcterms:created xsi:type="dcterms:W3CDTF">1999-06-18T11:49:53Z</dcterms:created>
  <dcterms:modified xsi:type="dcterms:W3CDTF">2023-10-16T09:31:41Z</dcterms:modified>
</cp:coreProperties>
</file>